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.10.14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<sst xmlns="http://schemas.openxmlformats.org/spreadsheetml/2006/main" count="70" uniqueCount="43">
  <si>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Найменування показника</t>
  </si>
  <si>
    <t>Код бюджетної класифікації</t>
  </si>
  <si>
    <t>7=4-6</t>
  </si>
  <si>
    <t>/Загальний фонд/</t>
  </si>
  <si>
    <t>(тис. грн.)</t>
  </si>
  <si>
    <t>Печерська районна в місті Києві державна адміністрація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</si>
  <si>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</si>
  <si>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</si>
  <si>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</si>
  <si>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</si>
  <si>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</si>
  <si>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 xml:space="preserve">Державне управління </t>
  </si>
  <si>
    <t>Культура і мистецтво</t>
  </si>
  <si>
    <t>Фізична культура і спорт</t>
  </si>
  <si>
    <t>Молодіжна політика</t>
  </si>
  <si>
    <t>090000</t>
  </si>
  <si>
    <t>100000</t>
  </si>
  <si>
    <t>Житлово-комунальне  господарство</t>
  </si>
  <si>
    <t>110000</t>
  </si>
  <si>
    <t>130000</t>
  </si>
  <si>
    <t>091000</t>
  </si>
  <si>
    <t>010000</t>
  </si>
  <si>
    <t>5=4/3*100</t>
  </si>
  <si>
    <t>Видатки не внесені до основних груп</t>
  </si>
  <si>
    <t>250000</t>
  </si>
  <si>
    <t>Всього:</t>
  </si>
  <si>
    <t>Відхилення поточного року до попереднього, +/-</t>
  </si>
  <si>
    <t>/Спеціальний  фонд/</t>
  </si>
  <si>
    <t>Цільові фонди</t>
  </si>
  <si>
    <t>150000</t>
  </si>
  <si>
    <t>Капітальні вкладення</t>
  </si>
  <si>
    <t>240900</t>
  </si>
  <si>
    <t>Планові показники на 2014 рік з урахуванням змін</t>
  </si>
  <si>
    <t>% виконання до планових показників 2014 року</t>
  </si>
  <si>
    <t xml:space="preserve">Начальник фінансового управління </t>
  </si>
  <si>
    <t>О.М. Новікова</t>
  </si>
  <si>
    <t>Фізична культура</t>
  </si>
  <si>
    <t xml:space="preserve">Молодіжна політика </t>
  </si>
  <si>
    <t>Утилізація відходів</t>
  </si>
  <si>
    <t>240602</t>
  </si>
  <si>
    <t>Інформація про використання бюджетних коштів станом на 1 жовтня 2014 року в порівнянні з минулим роком</t>
  </si>
  <si>
    <t>Виконано станом на 01.10.2014р.</t>
  </si>
  <si>
    <t>Виконано станом на 01.10.2013р.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</si>
</sst>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wrapText="1"/>
    </xf>
    <xf numFmtId="49" fontId="42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textRotation="90" wrapText="1"/>
    </xf>
    <xf numFmtId="0" fontId="40" fillId="33" borderId="10" xfId="0" applyFont="1" applyFill="1" applyBorder="1" applyAlignment="1">
      <alignment horizontal="center" vertical="center" textRotation="90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64" fontId="40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0" fontId="40" fillId="33" borderId="0" xfId="0" applyFont="1" applyFill="1" applyBorder="1" applyAlignment="1">
      <alignment wrapText="1"/>
    </xf>
    <xf numFmtId="49" fontId="40" fillId="33" borderId="0" xfId="0" applyNumberFormat="1" applyFont="1" applyFill="1" applyBorder="1" applyAlignment="1">
      <alignment horizontal="center"/>
    </xf>
    <xf numFmtId="164" fontId="4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40" fillId="33" borderId="0" xfId="0" applyFont="1" applyFill="1" applyBorder="1" applyAlignment="1">
      <alignment vertical="center" wrapText="1"/>
    </xf>
    <xf numFmtId="49" fontId="40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2"/>
  <sheetViews>
    <sheetView tabSelected="1" zoomScalePageLayoutView="0" workbookViewId="0" topLeftCell="A28">
      <selection activeCell="D40" sqref="D40"/>
    </sheetView>
  </sheetViews>
  <sheetFormatPr defaultColWidth="9.140625" defaultRowHeight="15"/>
  <cols>
    <col min="1" max="1" width="46.7109375" style="22" customWidth="1"/>
    <col min="2" max="2" width="9.140625" style="23" customWidth="1"/>
    <col min="3" max="3" width="14.7109375" style="4" customWidth="1"/>
    <col min="4" max="4" width="14.8515625" style="4" customWidth="1"/>
    <col min="5" max="5" width="14.140625" style="4" customWidth="1"/>
    <col min="6" max="6" width="16.57421875" style="4" customWidth="1"/>
    <col min="7" max="7" width="21.28125" style="4" customWidth="1"/>
    <col min="8" max="16384" width="9.140625" style="4" customWidth="1"/>
  </cols>
  <sheetData>
    <row r="1" spans="1:7" ht="18.75">
      <c r="A1" s="26" t="s">
        <v>40</v>
      </c>
      <c r="B1" s="26"/>
      <c r="C1" s="26"/>
      <c r="D1" s="26"/>
      <c r="E1" s="26"/>
      <c r="F1" s="26"/>
      <c r="G1" s="26"/>
    </row>
    <row r="2" spans="1:7" ht="18.75">
      <c r="A2" s="27" t="s">
        <v>5</v>
      </c>
      <c r="B2" s="28"/>
      <c r="C2" s="28"/>
      <c r="D2" s="28"/>
      <c r="E2" s="28"/>
      <c r="F2" s="28"/>
      <c r="G2" s="28"/>
    </row>
    <row r="3" spans="1:7" ht="18.75">
      <c r="A3" s="26"/>
      <c r="B3" s="26"/>
      <c r="C3" s="26"/>
      <c r="D3" s="26"/>
      <c r="E3" s="26"/>
      <c r="F3" s="26"/>
      <c r="G3" s="26"/>
    </row>
    <row r="4" spans="1:7" ht="15">
      <c r="A4" s="7" t="s">
        <v>3</v>
      </c>
      <c r="B4" s="8"/>
      <c r="C4" s="9"/>
      <c r="D4" s="9"/>
      <c r="E4" s="9"/>
      <c r="F4" s="9"/>
      <c r="G4" s="10" t="s">
        <v>4</v>
      </c>
    </row>
    <row r="5" spans="1:7" ht="142.5">
      <c r="A5" s="11" t="s">
        <v>0</v>
      </c>
      <c r="B5" s="12" t="s">
        <v>1</v>
      </c>
      <c r="C5" s="11" t="s">
        <v>32</v>
      </c>
      <c r="D5" s="11" t="s">
        <v>41</v>
      </c>
      <c r="E5" s="13" t="s">
        <v>33</v>
      </c>
      <c r="F5" s="11" t="s">
        <v>42</v>
      </c>
      <c r="G5" s="11" t="s">
        <v>26</v>
      </c>
    </row>
    <row r="6" spans="1:7" ht="15.75">
      <c r="A6" s="11">
        <v>1</v>
      </c>
      <c r="B6" s="14">
        <v>2</v>
      </c>
      <c r="C6" s="15">
        <v>3</v>
      </c>
      <c r="D6" s="15">
        <v>4</v>
      </c>
      <c r="E6" s="15" t="s">
        <v>22</v>
      </c>
      <c r="F6" s="15">
        <v>6</v>
      </c>
      <c r="G6" s="15" t="s">
        <v>2</v>
      </c>
    </row>
    <row r="7" spans="1:9" ht="15.75">
      <c r="A7" s="2" t="s">
        <v>11</v>
      </c>
      <c r="B7" s="3" t="s">
        <v>21</v>
      </c>
      <c r="C7" s="1">
        <v>29263.2</v>
      </c>
      <c r="D7" s="1">
        <v>20972.201</v>
      </c>
      <c r="E7" s="1">
        <f>D7/C7*100</f>
        <v>71.66749022663276</v>
      </c>
      <c r="F7" s="1">
        <v>20660.795</v>
      </c>
      <c r="G7" s="1">
        <f>D7-F7</f>
        <v>311.4060000000027</v>
      </c>
      <c r="H7" s="16"/>
      <c r="I7" s="17"/>
    </row>
    <row r="8" spans="1:9" ht="15.75">
      <c r="A8" s="5" t="s">
        <v>6</v>
      </c>
      <c r="B8" s="3" t="s">
        <v>7</v>
      </c>
      <c r="C8" s="1">
        <v>199425.4</v>
      </c>
      <c r="D8" s="1">
        <v>120246.542</v>
      </c>
      <c r="E8" s="1">
        <f aca="true" t="shared" si="0" ref="E8:E15">D8/C8*100</f>
        <v>60.2965028526958</v>
      </c>
      <c r="F8" s="1">
        <v>124466.64</v>
      </c>
      <c r="G8" s="1">
        <f aca="true" t="shared" si="1" ref="G8:G15">D8-F8</f>
        <v>-4220.097999999998</v>
      </c>
      <c r="I8" s="17"/>
    </row>
    <row r="9" spans="1:9" ht="15.75">
      <c r="A9" s="5" t="s">
        <v>8</v>
      </c>
      <c r="B9" s="3" t="s">
        <v>9</v>
      </c>
      <c r="C9" s="1">
        <v>42004.6</v>
      </c>
      <c r="D9" s="1">
        <v>26932.343</v>
      </c>
      <c r="E9" s="1">
        <f t="shared" si="0"/>
        <v>64.11760378625199</v>
      </c>
      <c r="F9" s="1">
        <v>24620.008</v>
      </c>
      <c r="G9" s="1">
        <f t="shared" si="1"/>
        <v>2312.334999999999</v>
      </c>
      <c r="I9" s="17"/>
    </row>
    <row r="10" spans="1:9" ht="15.75">
      <c r="A10" s="5" t="s">
        <v>10</v>
      </c>
      <c r="B10" s="3" t="s">
        <v>15</v>
      </c>
      <c r="C10" s="1">
        <f>639+8665.7</f>
        <v>9304.7</v>
      </c>
      <c r="D10" s="1">
        <v>5289.624</v>
      </c>
      <c r="E10" s="1">
        <f t="shared" si="0"/>
        <v>56.84894730620008</v>
      </c>
      <c r="F10" s="1">
        <v>6168.577</v>
      </c>
      <c r="G10" s="1">
        <f t="shared" si="1"/>
        <v>-878.9530000000004</v>
      </c>
      <c r="I10" s="17"/>
    </row>
    <row r="11" spans="1:9" ht="15.75">
      <c r="A11" s="5" t="s">
        <v>17</v>
      </c>
      <c r="B11" s="3" t="s">
        <v>16</v>
      </c>
      <c r="C11" s="1">
        <v>12575.3</v>
      </c>
      <c r="D11" s="1">
        <v>9749.6</v>
      </c>
      <c r="E11" s="1">
        <f t="shared" si="0"/>
        <v>77.5297607214142</v>
      </c>
      <c r="F11" s="1">
        <v>16660.781</v>
      </c>
      <c r="G11" s="1">
        <f t="shared" si="1"/>
        <v>-6911.180999999999</v>
      </c>
      <c r="I11" s="17"/>
    </row>
    <row r="12" spans="1:9" ht="15.75">
      <c r="A12" s="5" t="s">
        <v>12</v>
      </c>
      <c r="B12" s="3" t="s">
        <v>18</v>
      </c>
      <c r="C12" s="1">
        <v>26426.2</v>
      </c>
      <c r="D12" s="1">
        <v>16013.668</v>
      </c>
      <c r="E12" s="1">
        <f t="shared" si="0"/>
        <v>60.59769471206605</v>
      </c>
      <c r="F12" s="1">
        <v>15337.259</v>
      </c>
      <c r="G12" s="1">
        <f t="shared" si="1"/>
        <v>676.4089999999997</v>
      </c>
      <c r="I12" s="17"/>
    </row>
    <row r="13" spans="1:9" ht="15.75">
      <c r="A13" s="5" t="s">
        <v>13</v>
      </c>
      <c r="B13" s="3" t="s">
        <v>19</v>
      </c>
      <c r="C13" s="1">
        <v>3751</v>
      </c>
      <c r="D13" s="1">
        <v>1749.202</v>
      </c>
      <c r="E13" s="1">
        <f t="shared" si="0"/>
        <v>46.63295121300987</v>
      </c>
      <c r="F13" s="1">
        <v>1920.542</v>
      </c>
      <c r="G13" s="1">
        <f t="shared" si="1"/>
        <v>-171.33999999999992</v>
      </c>
      <c r="H13" s="16"/>
      <c r="I13" s="17"/>
    </row>
    <row r="14" spans="1:7" ht="15.75">
      <c r="A14" s="5" t="s">
        <v>14</v>
      </c>
      <c r="B14" s="3" t="s">
        <v>20</v>
      </c>
      <c r="C14" s="1">
        <v>4114.7</v>
      </c>
      <c r="D14" s="1">
        <v>2327.054</v>
      </c>
      <c r="E14" s="1">
        <f t="shared" si="0"/>
        <v>56.55464553916446</v>
      </c>
      <c r="F14" s="1">
        <v>2828.789</v>
      </c>
      <c r="G14" s="1">
        <f t="shared" si="1"/>
        <v>-501.7350000000001</v>
      </c>
    </row>
    <row r="15" spans="1:8" ht="15.75">
      <c r="A15" s="5" t="s">
        <v>23</v>
      </c>
      <c r="B15" s="3" t="s">
        <v>24</v>
      </c>
      <c r="C15" s="1">
        <v>120</v>
      </c>
      <c r="D15" s="1">
        <v>80</v>
      </c>
      <c r="E15" s="1">
        <f t="shared" si="0"/>
        <v>66.66666666666666</v>
      </c>
      <c r="F15" s="1">
        <v>84</v>
      </c>
      <c r="G15" s="1">
        <f t="shared" si="1"/>
        <v>-4</v>
      </c>
      <c r="H15" s="18"/>
    </row>
    <row r="16" spans="1:7" ht="15.75">
      <c r="A16" s="5" t="s">
        <v>25</v>
      </c>
      <c r="B16" s="3"/>
      <c r="C16" s="6">
        <f>SUM(C7:C15)</f>
        <v>326985.10000000003</v>
      </c>
      <c r="D16" s="1">
        <f>SUM(D7:D15)</f>
        <v>203360.23400000003</v>
      </c>
      <c r="E16" s="1">
        <f>D16/C16*100</f>
        <v>62.19250785433342</v>
      </c>
      <c r="F16" s="1">
        <f>SUM(F7:F15)</f>
        <v>212747.39099999995</v>
      </c>
      <c r="G16" s="1">
        <f>D16-F16</f>
        <v>-9387.15699999992</v>
      </c>
    </row>
    <row r="17" spans="1:7" ht="15.75">
      <c r="A17" s="19"/>
      <c r="B17" s="20"/>
      <c r="C17" s="21"/>
      <c r="D17" s="21"/>
      <c r="E17" s="21"/>
      <c r="F17" s="21"/>
      <c r="G17" s="21"/>
    </row>
    <row r="18" spans="1:7" ht="15.75">
      <c r="A18" s="19"/>
      <c r="B18" s="20"/>
      <c r="C18" s="21"/>
      <c r="D18" s="21"/>
      <c r="E18" s="21"/>
      <c r="F18" s="21"/>
      <c r="G18" s="21"/>
    </row>
    <row r="19" spans="1:7" ht="15.75">
      <c r="A19" s="19" t="s">
        <v>34</v>
      </c>
      <c r="B19" s="20"/>
      <c r="C19" s="21"/>
      <c r="D19" s="21"/>
      <c r="E19" s="21"/>
      <c r="F19" s="21" t="s">
        <v>35</v>
      </c>
      <c r="G19" s="21"/>
    </row>
    <row r="20" spans="1:7" ht="15.75">
      <c r="A20" s="19"/>
      <c r="B20" s="20"/>
      <c r="C20" s="21"/>
      <c r="D20" s="21"/>
      <c r="E20" s="21"/>
      <c r="F20" s="21"/>
      <c r="G20" s="21"/>
    </row>
    <row r="21" spans="1:7" ht="15.75">
      <c r="A21" s="19"/>
      <c r="B21" s="20"/>
      <c r="C21" s="21"/>
      <c r="D21" s="21"/>
      <c r="E21" s="21"/>
      <c r="F21" s="21"/>
      <c r="G21" s="21"/>
    </row>
    <row r="24" spans="1:7" ht="18.75">
      <c r="A24" s="26" t="s">
        <v>40</v>
      </c>
      <c r="B24" s="26"/>
      <c r="C24" s="26"/>
      <c r="D24" s="26"/>
      <c r="E24" s="26"/>
      <c r="F24" s="26"/>
      <c r="G24" s="26"/>
    </row>
    <row r="25" spans="1:7" ht="18.75">
      <c r="A25" s="27" t="s">
        <v>5</v>
      </c>
      <c r="B25" s="28"/>
      <c r="C25" s="28"/>
      <c r="D25" s="28"/>
      <c r="E25" s="28"/>
      <c r="F25" s="28"/>
      <c r="G25" s="28"/>
    </row>
    <row r="26" spans="1:7" ht="18.75">
      <c r="A26" s="26"/>
      <c r="B26" s="26"/>
      <c r="C26" s="26"/>
      <c r="D26" s="26"/>
      <c r="E26" s="26"/>
      <c r="F26" s="26"/>
      <c r="G26" s="26"/>
    </row>
    <row r="27" spans="1:7" ht="15">
      <c r="A27" s="7" t="s">
        <v>27</v>
      </c>
      <c r="B27" s="8"/>
      <c r="C27" s="9"/>
      <c r="D27" s="9"/>
      <c r="E27" s="9"/>
      <c r="F27" s="9"/>
      <c r="G27" s="10" t="s">
        <v>4</v>
      </c>
    </row>
    <row r="28" spans="1:7" ht="142.5">
      <c r="A28" s="11" t="s">
        <v>0</v>
      </c>
      <c r="B28" s="12" t="s">
        <v>1</v>
      </c>
      <c r="C28" s="11" t="s">
        <v>32</v>
      </c>
      <c r="D28" s="11" t="s">
        <v>41</v>
      </c>
      <c r="E28" s="13" t="s">
        <v>33</v>
      </c>
      <c r="F28" s="11" t="s">
        <v>42</v>
      </c>
      <c r="G28" s="11" t="s">
        <v>26</v>
      </c>
    </row>
    <row r="29" spans="1:7" ht="15.75">
      <c r="A29" s="11">
        <v>1</v>
      </c>
      <c r="B29" s="14">
        <v>2</v>
      </c>
      <c r="C29" s="15">
        <v>3</v>
      </c>
      <c r="D29" s="15">
        <v>4</v>
      </c>
      <c r="E29" s="15" t="s">
        <v>22</v>
      </c>
      <c r="F29" s="15">
        <v>6</v>
      </c>
      <c r="G29" s="15" t="s">
        <v>2</v>
      </c>
    </row>
    <row r="30" spans="1:7" ht="15.75">
      <c r="A30" s="2" t="s">
        <v>11</v>
      </c>
      <c r="B30" s="3" t="s">
        <v>21</v>
      </c>
      <c r="C30" s="1">
        <v>1362.9</v>
      </c>
      <c r="D30" s="1">
        <v>130.1</v>
      </c>
      <c r="E30" s="1">
        <f>D30/C30*100</f>
        <v>9.54582141022819</v>
      </c>
      <c r="F30" s="1">
        <v>1.226</v>
      </c>
      <c r="G30" s="1">
        <f aca="true" t="shared" si="2" ref="G30:G37">D30-F30</f>
        <v>128.874</v>
      </c>
    </row>
    <row r="31" spans="1:7" ht="15.75">
      <c r="A31" s="5" t="s">
        <v>6</v>
      </c>
      <c r="B31" s="3" t="s">
        <v>7</v>
      </c>
      <c r="C31" s="1">
        <v>15332.9</v>
      </c>
      <c r="D31" s="1">
        <f>1063.7+21+1595+347+336.3+31.6+349.9+748.7+97.533+295.008</f>
        <v>4885.741</v>
      </c>
      <c r="E31" s="1">
        <f aca="true" t="shared" si="3" ref="E31:E36">D31/C31*100</f>
        <v>31.864428777335014</v>
      </c>
      <c r="F31" s="1">
        <v>13341.1</v>
      </c>
      <c r="G31" s="1">
        <f t="shared" si="2"/>
        <v>-8455.359</v>
      </c>
    </row>
    <row r="32" spans="1:7" ht="15.75">
      <c r="A32" s="5" t="s">
        <v>8</v>
      </c>
      <c r="B32" s="3" t="s">
        <v>9</v>
      </c>
      <c r="C32" s="1">
        <v>1500</v>
      </c>
      <c r="D32" s="1">
        <f>395.3+80</f>
        <v>475.3</v>
      </c>
      <c r="E32" s="1">
        <f t="shared" si="3"/>
        <v>31.686666666666667</v>
      </c>
      <c r="F32" s="1">
        <f>427.3-2.3</f>
        <v>425</v>
      </c>
      <c r="G32" s="1">
        <f t="shared" si="2"/>
        <v>50.30000000000001</v>
      </c>
    </row>
    <row r="33" spans="1:7" ht="15.75">
      <c r="A33" s="5" t="s">
        <v>17</v>
      </c>
      <c r="B33" s="3" t="s">
        <v>16</v>
      </c>
      <c r="C33" s="1">
        <v>360</v>
      </c>
      <c r="D33" s="1">
        <v>151.1</v>
      </c>
      <c r="E33" s="1">
        <f t="shared" si="3"/>
        <v>41.97222222222222</v>
      </c>
      <c r="F33" s="1">
        <v>3605.6</v>
      </c>
      <c r="G33" s="1">
        <f t="shared" si="2"/>
        <v>-3454.5</v>
      </c>
    </row>
    <row r="34" spans="1:7" ht="15.75">
      <c r="A34" s="5" t="s">
        <v>12</v>
      </c>
      <c r="B34" s="3" t="s">
        <v>18</v>
      </c>
      <c r="C34" s="1">
        <v>185.5</v>
      </c>
      <c r="D34" s="1">
        <v>7.32</v>
      </c>
      <c r="E34" s="1">
        <f t="shared" si="3"/>
        <v>3.946091644204852</v>
      </c>
      <c r="F34" s="1">
        <v>150</v>
      </c>
      <c r="G34" s="1">
        <f t="shared" si="2"/>
        <v>-142.68</v>
      </c>
    </row>
    <row r="35" spans="1:7" ht="15.75">
      <c r="A35" s="5" t="s">
        <v>30</v>
      </c>
      <c r="B35" s="3" t="s">
        <v>29</v>
      </c>
      <c r="C35" s="1">
        <v>2000</v>
      </c>
      <c r="D35" s="1">
        <v>0</v>
      </c>
      <c r="E35" s="1">
        <f t="shared" si="3"/>
        <v>0</v>
      </c>
      <c r="F35" s="1">
        <v>50</v>
      </c>
      <c r="G35" s="1">
        <f t="shared" si="2"/>
        <v>-50</v>
      </c>
    </row>
    <row r="36" spans="1:7" ht="15.75">
      <c r="A36" s="5" t="s">
        <v>28</v>
      </c>
      <c r="B36" s="3" t="s">
        <v>31</v>
      </c>
      <c r="C36" s="1">
        <v>1200</v>
      </c>
      <c r="D36" s="1">
        <v>1060</v>
      </c>
      <c r="E36" s="1">
        <f t="shared" si="3"/>
        <v>88.33333333333333</v>
      </c>
      <c r="F36" s="1">
        <v>888.3</v>
      </c>
      <c r="G36" s="1">
        <f t="shared" si="2"/>
        <v>171.70000000000005</v>
      </c>
    </row>
    <row r="37" spans="1:7" ht="15.75">
      <c r="A37" s="5" t="s">
        <v>36</v>
      </c>
      <c r="B37" s="3" t="s">
        <v>19</v>
      </c>
      <c r="C37" s="1">
        <v>0</v>
      </c>
      <c r="D37" s="1">
        <v>0</v>
      </c>
      <c r="E37" s="1">
        <v>0</v>
      </c>
      <c r="F37" s="1">
        <v>69</v>
      </c>
      <c r="G37" s="1">
        <f t="shared" si="2"/>
        <v>-69</v>
      </c>
    </row>
    <row r="38" spans="1:7" ht="15.75">
      <c r="A38" s="5" t="s">
        <v>37</v>
      </c>
      <c r="B38" s="3" t="s">
        <v>20</v>
      </c>
      <c r="C38" s="1"/>
      <c r="D38" s="1"/>
      <c r="E38" s="1"/>
      <c r="F38" s="1">
        <v>157.2</v>
      </c>
      <c r="G38" s="1"/>
    </row>
    <row r="39" spans="1:7" ht="15.75">
      <c r="A39" s="5" t="s">
        <v>38</v>
      </c>
      <c r="B39" s="3" t="s">
        <v>39</v>
      </c>
      <c r="C39" s="1"/>
      <c r="D39" s="1"/>
      <c r="E39" s="1"/>
      <c r="F39" s="1">
        <v>35</v>
      </c>
      <c r="G39" s="1"/>
    </row>
    <row r="40" spans="1:7" ht="15.75">
      <c r="A40" s="5" t="s">
        <v>25</v>
      </c>
      <c r="B40" s="3"/>
      <c r="C40" s="1">
        <f>SUM(C30:C36)</f>
        <v>21941.3</v>
      </c>
      <c r="D40" s="1">
        <f>SUM(D30:D36)</f>
        <v>6709.561000000001</v>
      </c>
      <c r="E40" s="1">
        <f>D40/C40*100</f>
        <v>30.579596468759828</v>
      </c>
      <c r="F40" s="1">
        <f>SUM(F30:F39)</f>
        <v>18722.426</v>
      </c>
      <c r="G40" s="1">
        <f>D40-F40</f>
        <v>-12012.864999999998</v>
      </c>
    </row>
    <row r="41" ht="42" customHeight="1"/>
    <row r="42" spans="1:7" ht="15.75">
      <c r="A42" s="24" t="s">
        <v>34</v>
      </c>
      <c r="B42" s="25"/>
      <c r="C42" s="21"/>
      <c r="D42" s="21"/>
      <c r="E42" s="21"/>
      <c r="F42" s="21" t="s">
        <v>35</v>
      </c>
      <c r="G42" s="21"/>
    </row>
  </sheetData>
  <sheetProtection/>
  <mergeCells count="6">
    <mergeCell ref="A26:G26"/>
    <mergeCell ref="A1:G1"/>
    <mergeCell ref="A2:G2"/>
    <mergeCell ref="A3:G3"/>
    <mergeCell ref="A24:G24"/>
    <mergeCell ref="A25:G25"/>
  </mergeCells>
  <printOptions/>
  <pageMargins left="0.58" right="0.16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2014-10-07T08:02:22Z</dcterms:modified>
  <cp:category/>
  <cp:version/>
  <cp:contentType/>
  <cp:contentStatus/>
</cp:coreProperties>
</file>